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activeTab="1"/>
  </bookViews>
  <sheets>
    <sheet name="2015 CB" sheetId="1" r:id="rId1"/>
    <sheet name="C.A." sheetId="2" r:id="rId2"/>
  </sheets>
  <definedNames>
    <definedName name="_xlnm.Print_Area" localSheetId="0">'2015 CB'!$A$1:$C$59</definedName>
    <definedName name="_xlnm.Print_Area" localSheetId="1">'C.A.'!$A$1:$B$119</definedName>
    <definedName name="_xlnm.Print_Titles" localSheetId="0">'2015 CB'!$B:$B,'2015 CB'!$4:$5</definedName>
    <definedName name="_xlnm.Print_Titles" localSheetId="1">'C.A.'!$B:$B</definedName>
  </definedNames>
  <calcPr fullCalcOnLoad="1"/>
</workbook>
</file>

<file path=xl/sharedStrings.xml><?xml version="1.0" encoding="utf-8"?>
<sst xmlns="http://schemas.openxmlformats.org/spreadsheetml/2006/main" count="274" uniqueCount="194">
  <si>
    <t>Cod</t>
  </si>
  <si>
    <t>Denumire indicator</t>
  </si>
  <si>
    <t>50. 05</t>
  </si>
  <si>
    <t xml:space="preserve">CHELTUIELI- TOTAL      </t>
  </si>
  <si>
    <t>50.05.01</t>
  </si>
  <si>
    <t>CHELTUIELI CURENTE</t>
  </si>
  <si>
    <t>50.05.10</t>
  </si>
  <si>
    <t>TITLUL I CHELTUIELI DE PERSONAL</t>
  </si>
  <si>
    <t>50.05.20</t>
  </si>
  <si>
    <t>TITLUL II BUNURI SI SERVICII</t>
  </si>
  <si>
    <t>57. 00</t>
  </si>
  <si>
    <t>TITLUL VIII ASISTENTA SOCIALA</t>
  </si>
  <si>
    <t>57. 02</t>
  </si>
  <si>
    <t>Ajutoare sociale</t>
  </si>
  <si>
    <t>57.02.01</t>
  </si>
  <si>
    <t>Ajutoare sociale in numerar</t>
  </si>
  <si>
    <t>50.05.70</t>
  </si>
  <si>
    <t>CHELTUIELI DE CAPITAL</t>
  </si>
  <si>
    <t>50.05.71</t>
  </si>
  <si>
    <t>TITLUL X ACTIVE NEFINANCIARE</t>
  </si>
  <si>
    <t>66.00.05</t>
  </si>
  <si>
    <t>Partea a III-a CHELTUIELI SOCIAL CULTURALE</t>
  </si>
  <si>
    <t>66.00.05.01</t>
  </si>
  <si>
    <t>66.00.05.70</t>
  </si>
  <si>
    <t>66 .05</t>
  </si>
  <si>
    <t>SANATATE</t>
  </si>
  <si>
    <t>66.05.01</t>
  </si>
  <si>
    <t>66.05.10</t>
  </si>
  <si>
    <t>66.05.10.01</t>
  </si>
  <si>
    <t>Cheltuieli de salarii in bani</t>
  </si>
  <si>
    <t>66.05.10.01.01</t>
  </si>
  <si>
    <t>Salarii de baza</t>
  </si>
  <si>
    <t>66.05.10.01.12</t>
  </si>
  <si>
    <t>Indemnizatii platite unor persoane din afara unitatii</t>
  </si>
  <si>
    <t>66.05.10.01.13</t>
  </si>
  <si>
    <t>Indemnizatii de delegare</t>
  </si>
  <si>
    <t>66.05.10.01.30</t>
  </si>
  <si>
    <t>Alte drepturi salariale in bani</t>
  </si>
  <si>
    <t>66.05.10.03</t>
  </si>
  <si>
    <t>Contributii</t>
  </si>
  <si>
    <t>66.05.10.03.01</t>
  </si>
  <si>
    <t>Contributii de asigurari sociale de stat</t>
  </si>
  <si>
    <t>66.05.10.03.02</t>
  </si>
  <si>
    <t>Contributii de asigurari de somaj</t>
  </si>
  <si>
    <t>66.05.10.03.03</t>
  </si>
  <si>
    <t>Contributii de asigurari sociale de sanatate</t>
  </si>
  <si>
    <t>66.05.10.03.04</t>
  </si>
  <si>
    <t xml:space="preserve">Contributii de asigurari pentru accidente de munca si boli profesionale </t>
  </si>
  <si>
    <t>66.05.10.03.06</t>
  </si>
  <si>
    <t>Contributii pentru concedii si indemnizatii</t>
  </si>
  <si>
    <t>66.05.20</t>
  </si>
  <si>
    <t>66.05.20.01</t>
  </si>
  <si>
    <t>Bunuri si servicii</t>
  </si>
  <si>
    <t>66.05.20.01.01</t>
  </si>
  <si>
    <t>Furnituri de birou</t>
  </si>
  <si>
    <t>66.05.20.01.02</t>
  </si>
  <si>
    <t>Materiale pentru curatenie</t>
  </si>
  <si>
    <t>66.05.20.01.03</t>
  </si>
  <si>
    <t>Incalzit, iluminat si forta motrica</t>
  </si>
  <si>
    <t>66.05.20.01.04</t>
  </si>
  <si>
    <t>Apa, canal si salubritate</t>
  </si>
  <si>
    <t>66.05.20.01.05</t>
  </si>
  <si>
    <t>Carburanti si lubrifianti</t>
  </si>
  <si>
    <t>66.05.20.01.06</t>
  </si>
  <si>
    <t>Piese de schimb</t>
  </si>
  <si>
    <t>66.05.20.01.07</t>
  </si>
  <si>
    <t>Transport</t>
  </si>
  <si>
    <t>66.05.20.01.08</t>
  </si>
  <si>
    <t>Posta, telecomunicatii, radio, tv, internet</t>
  </si>
  <si>
    <t>66.05.20.01.09</t>
  </si>
  <si>
    <t>Materiale si prestari de servicii cu caracter functional</t>
  </si>
  <si>
    <t>Materiale si prestari de servicii cu caracter medical</t>
  </si>
  <si>
    <t>Materiale si prestari de servicii cu caracter functional pt ch.proprii</t>
  </si>
  <si>
    <t>66.05.20.01.30</t>
  </si>
  <si>
    <t>Alte bunuri si servicii pentru intretinere si functionare</t>
  </si>
  <si>
    <t>66.05.20.02</t>
  </si>
  <si>
    <t>Reparatii curente</t>
  </si>
  <si>
    <t>66.05.20.05</t>
  </si>
  <si>
    <t>Bunuri de natura obiectelor de inventar</t>
  </si>
  <si>
    <t>66.05.20.05.01</t>
  </si>
  <si>
    <t>Uniforme si echipament</t>
  </si>
  <si>
    <t>66.05.20.05.30</t>
  </si>
  <si>
    <t>Alte obiecte de inventar</t>
  </si>
  <si>
    <t>66.05.20.06</t>
  </si>
  <si>
    <t>Deplasari, detasari, transferari</t>
  </si>
  <si>
    <t>66.05.20.06.01</t>
  </si>
  <si>
    <t>Deplasari interne, detasari, transferari</t>
  </si>
  <si>
    <t>66.05.20.06.02</t>
  </si>
  <si>
    <t>Deplasari in strainatate</t>
  </si>
  <si>
    <t>66.05.20.11</t>
  </si>
  <si>
    <t>Carti, publicatii si materiale documentare</t>
  </si>
  <si>
    <t>66.05.20.12</t>
  </si>
  <si>
    <t>Consultanta si expertiza</t>
  </si>
  <si>
    <t>66.05.20.13</t>
  </si>
  <si>
    <t>Pregatire profesionala</t>
  </si>
  <si>
    <t>66.05.20.14</t>
  </si>
  <si>
    <t>Protectia muncii</t>
  </si>
  <si>
    <t>66.05.20.30</t>
  </si>
  <si>
    <t>Alte cheltuieli</t>
  </si>
  <si>
    <t>66.05.20.30.30</t>
  </si>
  <si>
    <t>Alte cheltuieli cu bunuri si servicii</t>
  </si>
  <si>
    <t>66.05.70</t>
  </si>
  <si>
    <t>66.05.71</t>
  </si>
  <si>
    <t>66.05.71.01</t>
  </si>
  <si>
    <t>Active fixe(inclusiv reparatii capitale)</t>
  </si>
  <si>
    <t>66.05.71.01.01</t>
  </si>
  <si>
    <t>Constructii</t>
  </si>
  <si>
    <t>66.05.71.01.02</t>
  </si>
  <si>
    <t>Masini, echipamente si mijloace de transport</t>
  </si>
  <si>
    <t>66.05.71.01.03</t>
  </si>
  <si>
    <t>Mobilier, aparatura birotica si alte active corporale</t>
  </si>
  <si>
    <t>66.05.71.01.30</t>
  </si>
  <si>
    <t>Alte active fixe</t>
  </si>
  <si>
    <t>66.05.71.03</t>
  </si>
  <si>
    <t>Reparatii capitale aferente activelor fixe</t>
  </si>
  <si>
    <t>Administratia centrala</t>
  </si>
  <si>
    <t>66.05.02</t>
  </si>
  <si>
    <t>Servicii publice descentralizate</t>
  </si>
  <si>
    <t>66.05.03</t>
  </si>
  <si>
    <t>Produse farmaceutice, materiale sanitare specifice si dispozitive medicale</t>
  </si>
  <si>
    <t>66.05.03.01</t>
  </si>
  <si>
    <t>Medicamente cu si fara contributie personala</t>
  </si>
  <si>
    <t>66.05.03.02</t>
  </si>
  <si>
    <t>Medicamente pentru boli cronice cu risc crescut utilizate in programele nationale cu scop curativ</t>
  </si>
  <si>
    <t>Materiale sanitare specifice utilizate in programele nationale cu scop curativ</t>
  </si>
  <si>
    <t>66.05.03.04</t>
  </si>
  <si>
    <t>66.05.03.05</t>
  </si>
  <si>
    <t>Dispozitive si echipamente medicale</t>
  </si>
  <si>
    <t>66.05.04</t>
  </si>
  <si>
    <t>Servicii medicale in ambulator</t>
  </si>
  <si>
    <t>66.05.04.01</t>
  </si>
  <si>
    <t>Asistenta medicala primara</t>
  </si>
  <si>
    <t>66.05.04.02</t>
  </si>
  <si>
    <t>Asistenta medicala  pentru specialitati clinice</t>
  </si>
  <si>
    <t>66.05.04.03</t>
  </si>
  <si>
    <t>Asistenta medicala stomatologica</t>
  </si>
  <si>
    <t>66.05.04.04</t>
  </si>
  <si>
    <t>Asistenta medicala pentru specialitati paraclinice</t>
  </si>
  <si>
    <t>66.05.04.05</t>
  </si>
  <si>
    <t>Asist.medic.in centre med.multifunctionale(serv. med. de recuperare)</t>
  </si>
  <si>
    <t>66.05.05</t>
  </si>
  <si>
    <t>Servicii de urgenta prespitalicesti si transport sanitar</t>
  </si>
  <si>
    <t>66.05.06</t>
  </si>
  <si>
    <t>Servicii medicale in unitati sanitare cu paturi</t>
  </si>
  <si>
    <t>66.05.06.01</t>
  </si>
  <si>
    <t>66.05.07</t>
  </si>
  <si>
    <t>Ingrijiri medicale la domiciliu</t>
  </si>
  <si>
    <t>66.05.11</t>
  </si>
  <si>
    <t>Prestatii medicale acordate intr-un stat membru al Uniunii Europene</t>
  </si>
  <si>
    <t>CASA DE ASIGURARI DE SANATATE VRANCEA</t>
  </si>
  <si>
    <t>Subprogramul-Tratamentul bolnavilor de tuberculoza</t>
  </si>
  <si>
    <t>Subprogramul-Tratamentul persoanelor cu infectie HIV/SIDA</t>
  </si>
  <si>
    <t>Programul national de  transplant de organe,tesuturi si celule de origine umana</t>
  </si>
  <si>
    <t>hemofilie fara interventie chirurgicala</t>
  </si>
  <si>
    <t>hemofilie cu interventie chirurgicala majora</t>
  </si>
  <si>
    <t>talasemie</t>
  </si>
  <si>
    <t>Programul national de  diabet zaharat din care</t>
  </si>
  <si>
    <t>ado</t>
  </si>
  <si>
    <t>insuline</t>
  </si>
  <si>
    <t>ado+insuline</t>
  </si>
  <si>
    <t>Subprogramul de tratament al bolnavilor de tuberculoza</t>
  </si>
  <si>
    <t>Programul national de diabet zaharat:</t>
  </si>
  <si>
    <t>-copii cu diabet zaharat insulino dependent automonitorizate</t>
  </si>
  <si>
    <t>Programul national de ortopedie</t>
  </si>
  <si>
    <t>hemoglobina glicata</t>
  </si>
  <si>
    <t>Programul national de oncologie</t>
  </si>
  <si>
    <t>mucoviscidoza adulti</t>
  </si>
  <si>
    <t>scleroza laterala</t>
  </si>
  <si>
    <t xml:space="preserve"> </t>
  </si>
  <si>
    <t>farmacii</t>
  </si>
  <si>
    <t>spitale</t>
  </si>
  <si>
    <t>mucoviscidoza COPII</t>
  </si>
  <si>
    <t>-adultii cu diabet zaharat insulino dependent automonitorizate 19- 40 ANI</t>
  </si>
  <si>
    <t>activitate curenta</t>
  </si>
  <si>
    <t>personal contractual</t>
  </si>
  <si>
    <t>pensionari 40 %</t>
  </si>
  <si>
    <t>ONCOLOGIE</t>
  </si>
  <si>
    <t>centre permanenta</t>
  </si>
  <si>
    <t>obligatii restante mai vechi de 90 zile</t>
  </si>
  <si>
    <t>10100/27.12.12</t>
  </si>
  <si>
    <t>PET-CT</t>
  </si>
  <si>
    <t>PET - CT</t>
  </si>
  <si>
    <t xml:space="preserve">Programul national de diagnostic si tratament pentru  boli rare </t>
  </si>
  <si>
    <t>Program national de tratament al hemofiliei si talasemiei</t>
  </si>
  <si>
    <t xml:space="preserve">Programul national de hemofilie, talasemie </t>
  </si>
  <si>
    <t xml:space="preserve">Programul national  boli rare </t>
  </si>
  <si>
    <t>Servicii medicale de hemodializa si dializa peritoneala</t>
  </si>
  <si>
    <t>Diabet zaharat-seturi cons.pompe insulina</t>
  </si>
  <si>
    <t>Pompe insulina</t>
  </si>
  <si>
    <t>CREDITE DE ANGAJAMENT 2015</t>
  </si>
  <si>
    <t>Boli cardiovasculare</t>
  </si>
  <si>
    <t>PNS ENDOCRINE-osteoporoza</t>
  </si>
  <si>
    <t>P4878/19,05,2015</t>
  </si>
  <si>
    <t xml:space="preserve"> P4878/19.05.2015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</si>
</sst>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_ ;[Red]\-#,##0.00\ "/>
    <numFmt numFmtId="181" formatCode="[$-418]d\ mmmm\ yyyy"/>
    <numFmt numFmtId="182" formatCode="0.0"/>
    <numFmt numFmtId="183" formatCode="[$-409]dddd\,\ mmmm\ dd\,\ yyyy"/>
    <numFmt numFmtId="184" formatCode="0.000"/>
    <numFmt numFmtId="185" formatCode="#,##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5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2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2" fontId="0" fillId="0" borderId="1" xfId="19" applyNumberFormat="1" applyFont="1" applyFill="1" applyBorder="1" applyAlignment="1">
      <alignment wrapText="1"/>
      <protection/>
    </xf>
    <xf numFmtId="4" fontId="0" fillId="0" borderId="1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/>
    </xf>
    <xf numFmtId="0" fontId="0" fillId="0" borderId="3" xfId="0" applyFont="1" applyFill="1" applyBorder="1" applyAlignment="1">
      <alignment/>
    </xf>
    <xf numFmtId="2" fontId="0" fillId="0" borderId="4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14" fontId="0" fillId="0" borderId="6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0" fontId="8" fillId="0" borderId="0" xfId="0" applyFont="1" applyFill="1" applyAlignment="1">
      <alignment/>
    </xf>
    <xf numFmtId="49" fontId="0" fillId="0" borderId="2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0" fillId="0" borderId="1" xfId="19" applyNumberFormat="1" applyFont="1" applyFill="1" applyBorder="1" applyAlignment="1">
      <alignment wrapText="1"/>
      <protection/>
    </xf>
    <xf numFmtId="4" fontId="2" fillId="0" borderId="6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vertical="top" wrapText="1"/>
    </xf>
    <xf numFmtId="4" fontId="0" fillId="0" borderId="6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vertical="top" wrapText="1"/>
    </xf>
    <xf numFmtId="2" fontId="2" fillId="0" borderId="8" xfId="19" applyNumberFormat="1" applyFont="1" applyFill="1" applyBorder="1" applyAlignment="1">
      <alignment wrapText="1"/>
      <protection/>
    </xf>
    <xf numFmtId="0" fontId="0" fillId="0" borderId="9" xfId="0" applyFont="1" applyFill="1" applyBorder="1" applyAlignment="1">
      <alignment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0" fillId="0" borderId="2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wrapText="1"/>
    </xf>
    <xf numFmtId="4" fontId="5" fillId="0" borderId="6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UGET RECTIFICARE OUG 89 VIRARI FINA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59"/>
  <sheetViews>
    <sheetView workbookViewId="0" topLeftCell="A1">
      <pane xSplit="3" topLeftCell="D1" activePane="topRight" state="frozen"/>
      <selection pane="topLeft" activeCell="A1" sqref="A1"/>
      <selection pane="topRight" activeCell="G9" sqref="G9"/>
    </sheetView>
  </sheetViews>
  <sheetFormatPr defaultColWidth="9.140625" defaultRowHeight="12.75"/>
  <cols>
    <col min="1" max="1" width="10.421875" style="43" customWidth="1"/>
    <col min="2" max="2" width="40.421875" style="49" customWidth="1"/>
    <col min="3" max="3" width="0.13671875" style="50" customWidth="1"/>
    <col min="4" max="4" width="18.28125" style="42" customWidth="1"/>
    <col min="5" max="7" width="13.7109375" style="43" customWidth="1"/>
    <col min="8" max="8" width="13.8515625" style="43" customWidth="1"/>
    <col min="9" max="16384" width="9.140625" style="43" customWidth="1"/>
  </cols>
  <sheetData>
    <row r="1" spans="1:4" s="10" customFormat="1" ht="12.75">
      <c r="A1" s="103" t="s">
        <v>149</v>
      </c>
      <c r="B1" s="104"/>
      <c r="C1" s="8"/>
      <c r="D1" s="9"/>
    </row>
    <row r="2" spans="1:4" s="10" customFormat="1" ht="12.75">
      <c r="A2" s="9"/>
      <c r="B2" s="105"/>
      <c r="C2" s="101"/>
      <c r="D2" s="9"/>
    </row>
    <row r="3" spans="1:4" s="10" customFormat="1" ht="15.75" customHeight="1">
      <c r="A3" s="106"/>
      <c r="B3" s="107"/>
      <c r="C3" s="102" t="s">
        <v>179</v>
      </c>
      <c r="D3" s="9"/>
    </row>
    <row r="4" spans="1:4" s="13" customFormat="1" ht="49.5" customHeight="1">
      <c r="A4" s="11"/>
      <c r="B4" s="12"/>
      <c r="D4" s="14"/>
    </row>
    <row r="5" spans="1:4" s="1" customFormat="1" ht="49.5" customHeight="1">
      <c r="A5" s="2" t="s">
        <v>0</v>
      </c>
      <c r="B5" s="15" t="s">
        <v>1</v>
      </c>
      <c r="C5" s="16" t="s">
        <v>168</v>
      </c>
      <c r="D5" s="16" t="s">
        <v>192</v>
      </c>
    </row>
    <row r="6" spans="1:4" s="1" customFormat="1" ht="49.5" customHeight="1">
      <c r="A6" s="2"/>
      <c r="B6" s="15"/>
      <c r="C6" s="16"/>
      <c r="D6" s="98">
        <f>D7+D42+D53+D54+D58+D59</f>
        <v>173988.32</v>
      </c>
    </row>
    <row r="7" spans="1:4" s="1" customFormat="1" ht="25.5">
      <c r="A7" s="3" t="s">
        <v>118</v>
      </c>
      <c r="B7" s="17" t="s">
        <v>119</v>
      </c>
      <c r="C7" s="18">
        <f>+C8+C12+C33+C40+C41</f>
        <v>13419.39</v>
      </c>
      <c r="D7" s="18">
        <f>+D8+D12+D33+D40+D41</f>
        <v>70503</v>
      </c>
    </row>
    <row r="8" spans="1:4" s="21" customFormat="1" ht="25.5">
      <c r="A8" s="4" t="s">
        <v>120</v>
      </c>
      <c r="B8" s="19" t="s">
        <v>121</v>
      </c>
      <c r="C8" s="20">
        <f>C9+C10+C11</f>
        <v>10877.539999999999</v>
      </c>
      <c r="D8" s="20">
        <f>D9+D10+D11</f>
        <v>61498</v>
      </c>
    </row>
    <row r="9" spans="1:4" s="21" customFormat="1" ht="12.75">
      <c r="A9" s="22"/>
      <c r="B9" s="23" t="s">
        <v>173</v>
      </c>
      <c r="C9" s="20">
        <v>10725.8</v>
      </c>
      <c r="D9" s="20">
        <v>60637</v>
      </c>
    </row>
    <row r="10" spans="1:4" s="21" customFormat="1" ht="12.75">
      <c r="A10" s="22"/>
      <c r="B10" s="23" t="s">
        <v>174</v>
      </c>
      <c r="C10" s="20">
        <v>0</v>
      </c>
      <c r="D10" s="20">
        <v>6</v>
      </c>
    </row>
    <row r="11" spans="1:4" s="21" customFormat="1" ht="12.75">
      <c r="A11" s="22"/>
      <c r="B11" s="23" t="s">
        <v>175</v>
      </c>
      <c r="C11" s="20">
        <v>151.74</v>
      </c>
      <c r="D11" s="20">
        <v>855</v>
      </c>
    </row>
    <row r="12" spans="1:4" s="26" customFormat="1" ht="38.25">
      <c r="A12" s="5" t="s">
        <v>122</v>
      </c>
      <c r="B12" s="24" t="s">
        <v>123</v>
      </c>
      <c r="C12" s="25">
        <f>C13+C14+C17+C20+C28+C32</f>
        <v>2044.51</v>
      </c>
      <c r="D12" s="25">
        <f>D13+D14+D17+D20+D28+D27+D32</f>
        <v>6562</v>
      </c>
    </row>
    <row r="13" spans="1:4" s="28" customFormat="1" ht="25.5">
      <c r="A13" s="6"/>
      <c r="B13" s="27" t="s">
        <v>150</v>
      </c>
      <c r="C13" s="20">
        <v>0</v>
      </c>
      <c r="D13" s="20">
        <v>0</v>
      </c>
    </row>
    <row r="14" spans="1:4" s="28" customFormat="1" ht="25.5">
      <c r="A14" s="29"/>
      <c r="B14" s="30" t="s">
        <v>151</v>
      </c>
      <c r="C14" s="20">
        <v>648.12</v>
      </c>
      <c r="D14" s="20">
        <v>0</v>
      </c>
    </row>
    <row r="15" spans="1:4" s="28" customFormat="1" ht="12.75" hidden="1">
      <c r="A15" s="29"/>
      <c r="B15" s="30" t="s">
        <v>169</v>
      </c>
      <c r="C15" s="20"/>
      <c r="D15" s="20"/>
    </row>
    <row r="16" spans="1:4" s="28" customFormat="1" ht="12.75" hidden="1">
      <c r="A16" s="29"/>
      <c r="B16" s="30" t="s">
        <v>170</v>
      </c>
      <c r="C16" s="20"/>
      <c r="D16" s="20"/>
    </row>
    <row r="17" spans="1:4" s="28" customFormat="1" ht="12.75">
      <c r="A17" s="29"/>
      <c r="B17" s="30" t="s">
        <v>165</v>
      </c>
      <c r="C17" s="20">
        <f>62.45+209.71+489.69</f>
        <v>761.85</v>
      </c>
      <c r="D17" s="20">
        <v>3175</v>
      </c>
    </row>
    <row r="18" spans="1:4" s="28" customFormat="1" ht="12.75" hidden="1">
      <c r="A18" s="29"/>
      <c r="B18" s="30" t="s">
        <v>169</v>
      </c>
      <c r="C18" s="20"/>
      <c r="D18" s="20"/>
    </row>
    <row r="19" spans="1:4" s="28" customFormat="1" ht="12.75" hidden="1">
      <c r="A19" s="29"/>
      <c r="B19" s="30" t="s">
        <v>170</v>
      </c>
      <c r="C19" s="20"/>
      <c r="D19" s="20"/>
    </row>
    <row r="20" spans="1:4" s="28" customFormat="1" ht="12.75">
      <c r="A20" s="29"/>
      <c r="B20" s="30" t="s">
        <v>185</v>
      </c>
      <c r="C20" s="32">
        <f>14.14+14.14</f>
        <v>28.28</v>
      </c>
      <c r="D20" s="32">
        <v>1146</v>
      </c>
    </row>
    <row r="21" spans="1:4" s="28" customFormat="1" ht="12.75" hidden="1">
      <c r="A21" s="29"/>
      <c r="B21" s="33" t="s">
        <v>153</v>
      </c>
      <c r="C21" s="20">
        <v>0</v>
      </c>
      <c r="D21" s="20"/>
    </row>
    <row r="22" spans="1:4" s="28" customFormat="1" ht="12.75" hidden="1">
      <c r="A22" s="29"/>
      <c r="B22" s="33" t="s">
        <v>154</v>
      </c>
      <c r="C22" s="20"/>
      <c r="D22" s="20"/>
    </row>
    <row r="23" spans="1:4" s="28" customFormat="1" ht="12.75" hidden="1">
      <c r="A23" s="29"/>
      <c r="B23" s="33" t="s">
        <v>155</v>
      </c>
      <c r="C23" s="20"/>
      <c r="D23" s="20"/>
    </row>
    <row r="24" spans="1:4" s="28" customFormat="1" ht="12.75" hidden="1">
      <c r="A24" s="29"/>
      <c r="B24" s="33" t="s">
        <v>166</v>
      </c>
      <c r="C24" s="20">
        <v>0</v>
      </c>
      <c r="D24" s="20"/>
    </row>
    <row r="25" spans="1:4" s="28" customFormat="1" ht="12.75" hidden="1">
      <c r="A25" s="29"/>
      <c r="B25" s="33" t="s">
        <v>171</v>
      </c>
      <c r="C25" s="20">
        <v>0</v>
      </c>
      <c r="D25" s="20"/>
    </row>
    <row r="26" spans="1:4" s="28" customFormat="1" ht="12.75" hidden="1">
      <c r="A26" s="29"/>
      <c r="B26" s="33" t="s">
        <v>167</v>
      </c>
      <c r="C26" s="20">
        <v>0</v>
      </c>
      <c r="D26" s="20"/>
    </row>
    <row r="27" spans="1:4" s="28" customFormat="1" ht="12.75">
      <c r="A27" s="29"/>
      <c r="B27" s="30" t="s">
        <v>184</v>
      </c>
      <c r="C27" s="20"/>
      <c r="D27" s="20">
        <v>43</v>
      </c>
    </row>
    <row r="28" spans="1:4" s="28" customFormat="1" ht="12.75">
      <c r="A28" s="29"/>
      <c r="B28" s="34" t="s">
        <v>156</v>
      </c>
      <c r="C28" s="20">
        <f>99.74+269.33+211.46</f>
        <v>580.53</v>
      </c>
      <c r="D28" s="20">
        <v>1990</v>
      </c>
    </row>
    <row r="29" spans="1:4" s="28" customFormat="1" ht="12.75" hidden="1">
      <c r="A29" s="6"/>
      <c r="B29" s="34" t="s">
        <v>157</v>
      </c>
      <c r="C29" s="20">
        <v>0</v>
      </c>
      <c r="D29" s="20"/>
    </row>
    <row r="30" spans="1:4" s="28" customFormat="1" ht="12.75" hidden="1">
      <c r="A30" s="6"/>
      <c r="B30" s="34" t="s">
        <v>158</v>
      </c>
      <c r="C30" s="20">
        <v>0</v>
      </c>
      <c r="D30" s="20"/>
    </row>
    <row r="31" spans="1:4" s="28" customFormat="1" ht="12.75" hidden="1">
      <c r="A31" s="6"/>
      <c r="B31" s="34" t="s">
        <v>159</v>
      </c>
      <c r="C31" s="20">
        <v>0</v>
      </c>
      <c r="D31" s="20"/>
    </row>
    <row r="32" spans="1:4" s="28" customFormat="1" ht="25.5">
      <c r="A32" s="6"/>
      <c r="B32" s="30" t="s">
        <v>152</v>
      </c>
      <c r="C32" s="20">
        <f>25.73</f>
        <v>25.73</v>
      </c>
      <c r="D32" s="20">
        <v>208</v>
      </c>
    </row>
    <row r="33" spans="1:4" s="35" customFormat="1" ht="25.5">
      <c r="A33" s="3" t="s">
        <v>168</v>
      </c>
      <c r="B33" s="17" t="s">
        <v>124</v>
      </c>
      <c r="C33" s="18">
        <f>C34+C35+C39</f>
        <v>101.33999999999999</v>
      </c>
      <c r="D33" s="25">
        <f>D34+D35+D39+D38</f>
        <v>271</v>
      </c>
    </row>
    <row r="34" spans="1:4" s="28" customFormat="1" ht="25.5">
      <c r="A34" s="6"/>
      <c r="B34" s="30" t="s">
        <v>160</v>
      </c>
      <c r="C34" s="20">
        <v>0</v>
      </c>
      <c r="D34" s="20">
        <v>0</v>
      </c>
    </row>
    <row r="35" spans="1:4" s="28" customFormat="1" ht="12.75">
      <c r="A35" s="29"/>
      <c r="B35" s="30" t="s">
        <v>161</v>
      </c>
      <c r="C35" s="20">
        <f>26.47+65.57+9.3</f>
        <v>101.33999999999999</v>
      </c>
      <c r="D35" s="20">
        <v>241</v>
      </c>
    </row>
    <row r="36" spans="1:4" s="28" customFormat="1" ht="25.5" hidden="1">
      <c r="A36" s="6"/>
      <c r="B36" s="30" t="s">
        <v>162</v>
      </c>
      <c r="C36" s="20">
        <v>0</v>
      </c>
      <c r="D36" s="20"/>
    </row>
    <row r="37" spans="1:4" s="28" customFormat="1" ht="25.5" hidden="1">
      <c r="A37" s="6"/>
      <c r="B37" s="30" t="s">
        <v>172</v>
      </c>
      <c r="C37" s="20">
        <v>0</v>
      </c>
      <c r="D37" s="20"/>
    </row>
    <row r="38" spans="1:4" s="28" customFormat="1" ht="12.75">
      <c r="A38" s="6"/>
      <c r="B38" s="30" t="s">
        <v>188</v>
      </c>
      <c r="C38" s="20"/>
      <c r="D38" s="20">
        <v>10</v>
      </c>
    </row>
    <row r="39" spans="1:4" s="28" customFormat="1" ht="12.75">
      <c r="A39" s="6"/>
      <c r="B39" s="34" t="s">
        <v>163</v>
      </c>
      <c r="C39" s="20">
        <v>0</v>
      </c>
      <c r="D39" s="20">
        <v>20</v>
      </c>
    </row>
    <row r="40" spans="1:4" s="21" customFormat="1" ht="25.5">
      <c r="A40" s="3" t="s">
        <v>125</v>
      </c>
      <c r="B40" s="19" t="s">
        <v>186</v>
      </c>
      <c r="C40" s="20">
        <v>138</v>
      </c>
      <c r="D40" s="20">
        <v>202</v>
      </c>
    </row>
    <row r="41" spans="1:4" s="1" customFormat="1" ht="28.5" customHeight="1">
      <c r="A41" s="3" t="s">
        <v>126</v>
      </c>
      <c r="B41" s="19" t="s">
        <v>127</v>
      </c>
      <c r="C41" s="36">
        <v>258</v>
      </c>
      <c r="D41" s="36">
        <v>1970</v>
      </c>
    </row>
    <row r="42" spans="1:4" s="1" customFormat="1" ht="20.25" customHeight="1">
      <c r="A42" s="3" t="s">
        <v>128</v>
      </c>
      <c r="B42" s="17" t="s">
        <v>129</v>
      </c>
      <c r="C42" s="18">
        <f>+C43+C46+C47+C48+C52</f>
        <v>4425</v>
      </c>
      <c r="D42" s="25">
        <f>+D43+D46+D47+D48+D52</f>
        <v>29505</v>
      </c>
    </row>
    <row r="43" spans="1:4" s="1" customFormat="1" ht="25.5">
      <c r="A43" s="3" t="s">
        <v>130</v>
      </c>
      <c r="B43" s="19" t="s">
        <v>131</v>
      </c>
      <c r="C43" s="36">
        <f>C44+C45</f>
        <v>3160</v>
      </c>
      <c r="D43" s="36">
        <f>D44+D45</f>
        <v>18624</v>
      </c>
    </row>
    <row r="44" spans="1:4" s="1" customFormat="1" ht="12.75">
      <c r="A44" s="3"/>
      <c r="B44" s="19" t="s">
        <v>173</v>
      </c>
      <c r="C44" s="36">
        <v>3142</v>
      </c>
      <c r="D44" s="36">
        <v>18481</v>
      </c>
    </row>
    <row r="45" spans="1:4" s="1" customFormat="1" ht="12.75">
      <c r="A45" s="3"/>
      <c r="B45" s="19" t="s">
        <v>177</v>
      </c>
      <c r="C45" s="36">
        <v>18</v>
      </c>
      <c r="D45" s="36">
        <v>143</v>
      </c>
    </row>
    <row r="46" spans="1:4" s="1" customFormat="1" ht="25.5">
      <c r="A46" s="3" t="s">
        <v>132</v>
      </c>
      <c r="B46" s="19" t="s">
        <v>133</v>
      </c>
      <c r="C46" s="36">
        <v>826</v>
      </c>
      <c r="D46" s="36">
        <v>6083</v>
      </c>
    </row>
    <row r="47" spans="1:4" s="1" customFormat="1" ht="25.5">
      <c r="A47" s="3" t="s">
        <v>134</v>
      </c>
      <c r="B47" s="19" t="s">
        <v>135</v>
      </c>
      <c r="C47" s="36">
        <v>87</v>
      </c>
      <c r="D47" s="36">
        <v>760</v>
      </c>
    </row>
    <row r="48" spans="1:4" s="1" customFormat="1" ht="25.5">
      <c r="A48" s="3" t="s">
        <v>136</v>
      </c>
      <c r="B48" s="19" t="s">
        <v>137</v>
      </c>
      <c r="C48" s="36">
        <f>C49+C50</f>
        <v>320</v>
      </c>
      <c r="D48" s="36">
        <f>D49+D50</f>
        <v>3732</v>
      </c>
    </row>
    <row r="49" spans="1:4" s="21" customFormat="1" ht="12.75">
      <c r="A49" s="3"/>
      <c r="B49" s="37" t="s">
        <v>173</v>
      </c>
      <c r="C49" s="20">
        <v>320</v>
      </c>
      <c r="D49" s="20">
        <v>3726</v>
      </c>
    </row>
    <row r="50" spans="1:4" s="1" customFormat="1" ht="12.75">
      <c r="A50" s="3"/>
      <c r="B50" s="19" t="s">
        <v>164</v>
      </c>
      <c r="C50" s="36">
        <v>0</v>
      </c>
      <c r="D50" s="36">
        <v>6</v>
      </c>
    </row>
    <row r="51" spans="1:4" s="1" customFormat="1" ht="12.75">
      <c r="A51" s="3"/>
      <c r="B51" s="19" t="s">
        <v>180</v>
      </c>
      <c r="C51" s="36"/>
      <c r="D51" s="36">
        <v>0</v>
      </c>
    </row>
    <row r="52" spans="1:4" s="1" customFormat="1" ht="38.25">
      <c r="A52" s="3" t="s">
        <v>138</v>
      </c>
      <c r="B52" s="19" t="s">
        <v>139</v>
      </c>
      <c r="C52" s="36">
        <v>32</v>
      </c>
      <c r="D52" s="36">
        <v>306</v>
      </c>
    </row>
    <row r="53" spans="1:4" s="1" customFormat="1" ht="25.5">
      <c r="A53" s="3" t="s">
        <v>140</v>
      </c>
      <c r="B53" s="17" t="s">
        <v>141</v>
      </c>
      <c r="C53" s="38">
        <v>2151</v>
      </c>
      <c r="D53" s="18">
        <v>0</v>
      </c>
    </row>
    <row r="54" spans="1:4" s="1" customFormat="1" ht="25.5">
      <c r="A54" s="3" t="s">
        <v>142</v>
      </c>
      <c r="B54" s="17" t="s">
        <v>143</v>
      </c>
      <c r="C54" s="18">
        <f>C55+C57</f>
        <v>14120</v>
      </c>
      <c r="D54" s="18">
        <f>D55+D57</f>
        <v>73756</v>
      </c>
    </row>
    <row r="55" spans="1:4" s="1" customFormat="1" ht="25.5">
      <c r="A55" s="4" t="s">
        <v>144</v>
      </c>
      <c r="B55" s="19" t="s">
        <v>173</v>
      </c>
      <c r="C55" s="39">
        <v>14120</v>
      </c>
      <c r="D55" s="39">
        <v>73756</v>
      </c>
    </row>
    <row r="56" spans="1:4" s="1" customFormat="1" ht="12.75">
      <c r="A56" s="4"/>
      <c r="B56" s="40" t="s">
        <v>178</v>
      </c>
      <c r="C56" s="39"/>
      <c r="D56" s="39"/>
    </row>
    <row r="57" spans="1:4" ht="12.75">
      <c r="A57" s="3"/>
      <c r="B57" s="19" t="s">
        <v>176</v>
      </c>
      <c r="C57" s="39">
        <v>0</v>
      </c>
      <c r="D57" s="41"/>
    </row>
    <row r="58" spans="1:4" ht="12.75">
      <c r="A58" s="44" t="s">
        <v>145</v>
      </c>
      <c r="B58" s="45" t="s">
        <v>146</v>
      </c>
      <c r="C58" s="31">
        <v>11</v>
      </c>
      <c r="D58" s="31">
        <v>207</v>
      </c>
    </row>
    <row r="59" spans="1:4" ht="25.5">
      <c r="A59" s="46" t="s">
        <v>147</v>
      </c>
      <c r="B59" s="47" t="s">
        <v>148</v>
      </c>
      <c r="C59" s="48">
        <v>0</v>
      </c>
      <c r="D59" s="48">
        <v>17.32</v>
      </c>
    </row>
  </sheetData>
  <sheetProtection/>
  <protectedRanges>
    <protectedRange sqref="C12:D39 C43:D53 C41:D41 C55:D59" name="Zonă3_1"/>
  </protectedRanges>
  <printOptions/>
  <pageMargins left="0.590551181102362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122"/>
  <sheetViews>
    <sheetView tabSelected="1" workbookViewId="0" topLeftCell="A1">
      <pane xSplit="2" ySplit="69" topLeftCell="C70" activePane="bottomRight" state="frozen"/>
      <selection pane="topLeft" activeCell="A1" sqref="A1"/>
      <selection pane="topRight" activeCell="C1" sqref="C1"/>
      <selection pane="bottomLeft" activeCell="A70" sqref="A70"/>
      <selection pane="bottomRight" activeCell="J77" sqref="J77"/>
    </sheetView>
  </sheetViews>
  <sheetFormatPr defaultColWidth="9.140625" defaultRowHeight="12.75"/>
  <cols>
    <col min="1" max="1" width="8.00390625" style="88" customWidth="1"/>
    <col min="2" max="2" width="34.57421875" style="89" customWidth="1"/>
    <col min="3" max="3" width="17.57421875" style="54" customWidth="1"/>
    <col min="4" max="16384" width="9.140625" style="54" customWidth="1"/>
  </cols>
  <sheetData>
    <row r="1" spans="1:3" ht="12.75">
      <c r="A1" s="51" t="s">
        <v>149</v>
      </c>
      <c r="B1" s="52"/>
      <c r="C1" s="53"/>
    </row>
    <row r="2" spans="1:3" ht="12.75">
      <c r="A2" s="55"/>
      <c r="B2" s="56"/>
      <c r="C2" s="57"/>
    </row>
    <row r="3" spans="1:3" s="60" customFormat="1" ht="39.75" customHeight="1">
      <c r="A3" s="58"/>
      <c r="B3" s="100" t="s">
        <v>189</v>
      </c>
      <c r="C3" s="59"/>
    </row>
    <row r="4" spans="1:3" s="91" customFormat="1" ht="49.5" customHeight="1">
      <c r="A4" s="7"/>
      <c r="B4" s="90"/>
      <c r="C4" s="99" t="s">
        <v>193</v>
      </c>
    </row>
    <row r="5" spans="1:3" s="64" customFormat="1" ht="12.75">
      <c r="A5" s="61" t="s">
        <v>0</v>
      </c>
      <c r="B5" s="62" t="s">
        <v>1</v>
      </c>
      <c r="C5" s="63"/>
    </row>
    <row r="6" spans="1:3" ht="12.75" hidden="1">
      <c r="A6" s="65" t="s">
        <v>2</v>
      </c>
      <c r="B6" s="66" t="s">
        <v>3</v>
      </c>
      <c r="C6" s="57"/>
    </row>
    <row r="7" spans="1:3" ht="25.5" hidden="1">
      <c r="A7" s="65" t="s">
        <v>4</v>
      </c>
      <c r="B7" s="24" t="s">
        <v>5</v>
      </c>
      <c r="C7" s="57"/>
    </row>
    <row r="8" spans="1:3" ht="25.5" hidden="1">
      <c r="A8" s="65" t="s">
        <v>6</v>
      </c>
      <c r="B8" s="24" t="s">
        <v>7</v>
      </c>
      <c r="C8" s="57"/>
    </row>
    <row r="9" spans="1:3" ht="25.5" hidden="1">
      <c r="A9" s="65" t="s">
        <v>8</v>
      </c>
      <c r="B9" s="24" t="s">
        <v>9</v>
      </c>
      <c r="C9" s="57"/>
    </row>
    <row r="10" spans="1:3" ht="12.75" hidden="1">
      <c r="A10" s="65" t="s">
        <v>10</v>
      </c>
      <c r="B10" s="66" t="s">
        <v>11</v>
      </c>
      <c r="C10" s="57"/>
    </row>
    <row r="11" spans="1:3" ht="12.75" hidden="1">
      <c r="A11" s="65" t="s">
        <v>12</v>
      </c>
      <c r="B11" s="24" t="s">
        <v>13</v>
      </c>
      <c r="C11" s="57"/>
    </row>
    <row r="12" spans="1:3" ht="25.5" hidden="1">
      <c r="A12" s="65" t="s">
        <v>14</v>
      </c>
      <c r="B12" s="24" t="s">
        <v>15</v>
      </c>
      <c r="C12" s="57"/>
    </row>
    <row r="13" spans="1:3" ht="25.5" hidden="1">
      <c r="A13" s="65" t="s">
        <v>16</v>
      </c>
      <c r="B13" s="24" t="s">
        <v>17</v>
      </c>
      <c r="C13" s="57"/>
    </row>
    <row r="14" spans="1:3" ht="33.75" customHeight="1" hidden="1">
      <c r="A14" s="65" t="s">
        <v>18</v>
      </c>
      <c r="B14" s="24" t="s">
        <v>19</v>
      </c>
      <c r="C14" s="57"/>
    </row>
    <row r="15" spans="1:3" ht="25.5" hidden="1">
      <c r="A15" s="65" t="s">
        <v>20</v>
      </c>
      <c r="B15" s="24" t="s">
        <v>21</v>
      </c>
      <c r="C15" s="57"/>
    </row>
    <row r="16" spans="1:3" ht="25.5" hidden="1">
      <c r="A16" s="65" t="s">
        <v>22</v>
      </c>
      <c r="B16" s="24" t="s">
        <v>5</v>
      </c>
      <c r="C16" s="57"/>
    </row>
    <row r="17" spans="1:3" ht="33.75" customHeight="1" hidden="1">
      <c r="A17" s="65" t="s">
        <v>10</v>
      </c>
      <c r="B17" s="24" t="s">
        <v>11</v>
      </c>
      <c r="C17" s="57"/>
    </row>
    <row r="18" spans="1:3" ht="25.5" hidden="1">
      <c r="A18" s="65" t="s">
        <v>23</v>
      </c>
      <c r="B18" s="24" t="s">
        <v>17</v>
      </c>
      <c r="C18" s="57"/>
    </row>
    <row r="19" spans="1:3" ht="12.75" hidden="1">
      <c r="A19" s="67" t="s">
        <v>24</v>
      </c>
      <c r="B19" s="24" t="s">
        <v>25</v>
      </c>
      <c r="C19" s="57"/>
    </row>
    <row r="20" spans="1:3" ht="25.5" hidden="1">
      <c r="A20" s="65" t="s">
        <v>26</v>
      </c>
      <c r="B20" s="24" t="s">
        <v>5</v>
      </c>
      <c r="C20" s="57"/>
    </row>
    <row r="21" spans="1:3" ht="33.75" customHeight="1" hidden="1">
      <c r="A21" s="65" t="s">
        <v>27</v>
      </c>
      <c r="B21" s="66" t="s">
        <v>7</v>
      </c>
      <c r="C21" s="57"/>
    </row>
    <row r="22" spans="1:3" ht="25.5" hidden="1">
      <c r="A22" s="65" t="s">
        <v>28</v>
      </c>
      <c r="B22" s="24" t="s">
        <v>29</v>
      </c>
      <c r="C22" s="57"/>
    </row>
    <row r="23" spans="1:3" ht="25.5" hidden="1">
      <c r="A23" s="65" t="s">
        <v>30</v>
      </c>
      <c r="B23" s="40" t="s">
        <v>31</v>
      </c>
      <c r="C23" s="57"/>
    </row>
    <row r="24" spans="1:3" s="71" customFormat="1" ht="25.5" hidden="1">
      <c r="A24" s="68" t="s">
        <v>32</v>
      </c>
      <c r="B24" s="69" t="s">
        <v>33</v>
      </c>
      <c r="C24" s="70"/>
    </row>
    <row r="25" spans="1:3" ht="25.5" hidden="1">
      <c r="A25" s="65" t="s">
        <v>34</v>
      </c>
      <c r="B25" s="40" t="s">
        <v>35</v>
      </c>
      <c r="C25" s="57"/>
    </row>
    <row r="26" spans="1:3" ht="25.5" hidden="1">
      <c r="A26" s="65" t="s">
        <v>36</v>
      </c>
      <c r="B26" s="40" t="s">
        <v>37</v>
      </c>
      <c r="C26" s="57"/>
    </row>
    <row r="27" spans="1:3" ht="25.5" hidden="1">
      <c r="A27" s="65" t="s">
        <v>38</v>
      </c>
      <c r="B27" s="24" t="s">
        <v>39</v>
      </c>
      <c r="C27" s="57"/>
    </row>
    <row r="28" spans="1:3" ht="25.5" hidden="1">
      <c r="A28" s="65" t="s">
        <v>40</v>
      </c>
      <c r="B28" s="40" t="s">
        <v>41</v>
      </c>
      <c r="C28" s="57"/>
    </row>
    <row r="29" spans="1:3" ht="25.5" hidden="1">
      <c r="A29" s="65" t="s">
        <v>42</v>
      </c>
      <c r="B29" s="40" t="s">
        <v>43</v>
      </c>
      <c r="C29" s="57"/>
    </row>
    <row r="30" spans="1:3" ht="25.5" hidden="1">
      <c r="A30" s="65" t="s">
        <v>44</v>
      </c>
      <c r="B30" s="40" t="s">
        <v>45</v>
      </c>
      <c r="C30" s="57"/>
    </row>
    <row r="31" spans="1:3" ht="25.5" hidden="1">
      <c r="A31" s="65" t="s">
        <v>46</v>
      </c>
      <c r="B31" s="40" t="s">
        <v>47</v>
      </c>
      <c r="C31" s="57"/>
    </row>
    <row r="32" spans="1:3" ht="25.5" hidden="1">
      <c r="A32" s="65" t="s">
        <v>48</v>
      </c>
      <c r="B32" s="40" t="s">
        <v>49</v>
      </c>
      <c r="C32" s="57"/>
    </row>
    <row r="33" spans="1:3" ht="25.5" hidden="1">
      <c r="A33" s="65" t="s">
        <v>50</v>
      </c>
      <c r="B33" s="24" t="s">
        <v>9</v>
      </c>
      <c r="C33" s="57"/>
    </row>
    <row r="34" spans="1:3" ht="25.5" hidden="1">
      <c r="A34" s="65" t="s">
        <v>51</v>
      </c>
      <c r="B34" s="24" t="s">
        <v>52</v>
      </c>
      <c r="C34" s="57"/>
    </row>
    <row r="35" spans="1:3" ht="25.5" hidden="1">
      <c r="A35" s="72" t="s">
        <v>53</v>
      </c>
      <c r="B35" s="73" t="s">
        <v>54</v>
      </c>
      <c r="C35" s="57"/>
    </row>
    <row r="36" spans="1:3" ht="25.5" hidden="1">
      <c r="A36" s="72" t="s">
        <v>55</v>
      </c>
      <c r="B36" s="73" t="s">
        <v>56</v>
      </c>
      <c r="C36" s="57"/>
    </row>
    <row r="37" spans="1:3" ht="25.5" hidden="1">
      <c r="A37" s="72" t="s">
        <v>57</v>
      </c>
      <c r="B37" s="73" t="s">
        <v>58</v>
      </c>
      <c r="C37" s="57"/>
    </row>
    <row r="38" spans="1:3" ht="25.5" hidden="1">
      <c r="A38" s="72" t="s">
        <v>59</v>
      </c>
      <c r="B38" s="73" t="s">
        <v>60</v>
      </c>
      <c r="C38" s="57"/>
    </row>
    <row r="39" spans="1:3" ht="25.5" hidden="1">
      <c r="A39" s="72" t="s">
        <v>61</v>
      </c>
      <c r="B39" s="73" t="s">
        <v>62</v>
      </c>
      <c r="C39" s="57"/>
    </row>
    <row r="40" spans="1:3" ht="25.5" hidden="1">
      <c r="A40" s="72" t="s">
        <v>63</v>
      </c>
      <c r="B40" s="73" t="s">
        <v>64</v>
      </c>
      <c r="C40" s="57"/>
    </row>
    <row r="41" spans="1:3" ht="25.5" hidden="1">
      <c r="A41" s="72" t="s">
        <v>65</v>
      </c>
      <c r="B41" s="73" t="s">
        <v>66</v>
      </c>
      <c r="C41" s="57"/>
    </row>
    <row r="42" spans="1:3" ht="25.5" hidden="1">
      <c r="A42" s="72" t="s">
        <v>67</v>
      </c>
      <c r="B42" s="73" t="s">
        <v>68</v>
      </c>
      <c r="C42" s="57"/>
    </row>
    <row r="43" spans="1:3" ht="25.5" hidden="1">
      <c r="A43" s="65" t="s">
        <v>69</v>
      </c>
      <c r="B43" s="24" t="s">
        <v>70</v>
      </c>
      <c r="C43" s="57"/>
    </row>
    <row r="44" spans="1:3" ht="25.5" hidden="1">
      <c r="A44" s="74"/>
      <c r="B44" s="75" t="s">
        <v>71</v>
      </c>
      <c r="C44" s="57"/>
    </row>
    <row r="45" spans="1:3" ht="25.5" hidden="1">
      <c r="A45" s="74"/>
      <c r="B45" s="75" t="s">
        <v>72</v>
      </c>
      <c r="C45" s="57"/>
    </row>
    <row r="46" spans="1:3" ht="25.5" hidden="1">
      <c r="A46" s="65" t="s">
        <v>73</v>
      </c>
      <c r="B46" s="40" t="s">
        <v>74</v>
      </c>
      <c r="C46" s="57"/>
    </row>
    <row r="47" spans="1:3" ht="25.5" hidden="1">
      <c r="A47" s="65" t="s">
        <v>75</v>
      </c>
      <c r="B47" s="24" t="s">
        <v>76</v>
      </c>
      <c r="C47" s="57"/>
    </row>
    <row r="48" spans="1:3" ht="25.5" hidden="1">
      <c r="A48" s="65" t="s">
        <v>77</v>
      </c>
      <c r="B48" s="24" t="s">
        <v>78</v>
      </c>
      <c r="C48" s="57"/>
    </row>
    <row r="49" spans="1:3" ht="25.5" hidden="1">
      <c r="A49" s="65" t="s">
        <v>79</v>
      </c>
      <c r="B49" s="40" t="s">
        <v>80</v>
      </c>
      <c r="C49" s="57"/>
    </row>
    <row r="50" spans="1:3" ht="25.5" hidden="1">
      <c r="A50" s="65" t="s">
        <v>81</v>
      </c>
      <c r="B50" s="40" t="s">
        <v>82</v>
      </c>
      <c r="C50" s="57"/>
    </row>
    <row r="51" spans="1:3" ht="25.5" hidden="1">
      <c r="A51" s="65" t="s">
        <v>83</v>
      </c>
      <c r="B51" s="24" t="s">
        <v>84</v>
      </c>
      <c r="C51" s="57"/>
    </row>
    <row r="52" spans="1:3" ht="25.5" hidden="1">
      <c r="A52" s="65" t="s">
        <v>85</v>
      </c>
      <c r="B52" s="40" t="s">
        <v>86</v>
      </c>
      <c r="C52" s="57"/>
    </row>
    <row r="53" spans="1:3" ht="25.5" hidden="1">
      <c r="A53" s="65" t="s">
        <v>87</v>
      </c>
      <c r="B53" s="40" t="s">
        <v>88</v>
      </c>
      <c r="C53" s="57"/>
    </row>
    <row r="54" spans="1:3" ht="25.5" hidden="1">
      <c r="A54" s="72" t="s">
        <v>89</v>
      </c>
      <c r="B54" s="73" t="s">
        <v>90</v>
      </c>
      <c r="C54" s="57"/>
    </row>
    <row r="55" spans="1:3" ht="25.5" hidden="1">
      <c r="A55" s="72" t="s">
        <v>91</v>
      </c>
      <c r="B55" s="73" t="s">
        <v>92</v>
      </c>
      <c r="C55" s="57"/>
    </row>
    <row r="56" spans="1:3" ht="25.5" hidden="1">
      <c r="A56" s="72" t="s">
        <v>93</v>
      </c>
      <c r="B56" s="73" t="s">
        <v>94</v>
      </c>
      <c r="C56" s="57"/>
    </row>
    <row r="57" spans="1:3" ht="25.5" hidden="1">
      <c r="A57" s="72" t="s">
        <v>95</v>
      </c>
      <c r="B57" s="73" t="s">
        <v>96</v>
      </c>
      <c r="C57" s="57"/>
    </row>
    <row r="58" spans="1:3" ht="25.5" hidden="1">
      <c r="A58" s="65" t="s">
        <v>97</v>
      </c>
      <c r="B58" s="24" t="s">
        <v>98</v>
      </c>
      <c r="C58" s="57"/>
    </row>
    <row r="59" spans="1:3" ht="25.5" hidden="1">
      <c r="A59" s="65" t="s">
        <v>99</v>
      </c>
      <c r="B59" s="40" t="s">
        <v>100</v>
      </c>
      <c r="C59" s="57"/>
    </row>
    <row r="60" spans="1:3" ht="25.5" hidden="1">
      <c r="A60" s="65" t="s">
        <v>101</v>
      </c>
      <c r="B60" s="24" t="s">
        <v>17</v>
      </c>
      <c r="C60" s="57"/>
    </row>
    <row r="61" spans="1:3" ht="25.5" hidden="1">
      <c r="A61" s="65" t="s">
        <v>102</v>
      </c>
      <c r="B61" s="24" t="s">
        <v>19</v>
      </c>
      <c r="C61" s="57"/>
    </row>
    <row r="62" spans="1:3" ht="25.5" hidden="1">
      <c r="A62" s="65" t="s">
        <v>103</v>
      </c>
      <c r="B62" s="24" t="s">
        <v>104</v>
      </c>
      <c r="C62" s="57"/>
    </row>
    <row r="63" spans="1:3" ht="25.5" hidden="1">
      <c r="A63" s="65" t="s">
        <v>105</v>
      </c>
      <c r="B63" s="40" t="s">
        <v>106</v>
      </c>
      <c r="C63" s="57"/>
    </row>
    <row r="64" spans="1:3" ht="25.5" hidden="1">
      <c r="A64" s="65" t="s">
        <v>107</v>
      </c>
      <c r="B64" s="76" t="s">
        <v>108</v>
      </c>
      <c r="C64" s="57"/>
    </row>
    <row r="65" spans="1:3" ht="25.5" hidden="1">
      <c r="A65" s="65" t="s">
        <v>109</v>
      </c>
      <c r="B65" s="76" t="s">
        <v>110</v>
      </c>
      <c r="C65" s="57"/>
    </row>
    <row r="66" spans="1:3" ht="25.5" hidden="1">
      <c r="A66" s="65" t="s">
        <v>111</v>
      </c>
      <c r="B66" s="40" t="s">
        <v>112</v>
      </c>
      <c r="C66" s="57"/>
    </row>
    <row r="67" spans="1:3" ht="25.5" hidden="1">
      <c r="A67" s="65" t="s">
        <v>113</v>
      </c>
      <c r="B67" s="76" t="s">
        <v>114</v>
      </c>
      <c r="C67" s="57"/>
    </row>
    <row r="68" spans="1:3" ht="25.5" hidden="1">
      <c r="A68" s="65" t="s">
        <v>26</v>
      </c>
      <c r="B68" s="40" t="s">
        <v>115</v>
      </c>
      <c r="C68" s="57"/>
    </row>
    <row r="69" spans="1:3" ht="25.5" hidden="1">
      <c r="A69" s="65" t="s">
        <v>116</v>
      </c>
      <c r="B69" s="40" t="s">
        <v>117</v>
      </c>
      <c r="C69" s="57"/>
    </row>
    <row r="70" spans="1:3" ht="25.5">
      <c r="A70" s="65"/>
      <c r="B70" s="75" t="s">
        <v>71</v>
      </c>
      <c r="C70" s="108">
        <f>C72+C76+C94+C102+C103+C105+C108+C109+C110+C114+C115+C116+C118+C119</f>
        <v>194779.18</v>
      </c>
    </row>
    <row r="71" spans="1:3" s="64" customFormat="1" ht="38.25">
      <c r="A71" s="65" t="s">
        <v>118</v>
      </c>
      <c r="B71" s="24" t="s">
        <v>119</v>
      </c>
      <c r="C71" s="77">
        <f>+C72+C76+C94+C102+C103</f>
        <v>91437.86</v>
      </c>
    </row>
    <row r="72" spans="1:3" ht="25.5">
      <c r="A72" s="78" t="s">
        <v>120</v>
      </c>
      <c r="B72" s="40" t="s">
        <v>121</v>
      </c>
      <c r="C72" s="79">
        <f>C73+C74+C75</f>
        <v>62722</v>
      </c>
    </row>
    <row r="73" spans="1:3" ht="12.75">
      <c r="A73" s="72"/>
      <c r="B73" s="73" t="s">
        <v>173</v>
      </c>
      <c r="C73" s="79">
        <v>61785</v>
      </c>
    </row>
    <row r="74" spans="1:3" ht="12.75">
      <c r="A74" s="72"/>
      <c r="B74" s="73" t="s">
        <v>174</v>
      </c>
      <c r="C74" s="79">
        <v>6</v>
      </c>
    </row>
    <row r="75" spans="1:3" ht="12.75">
      <c r="A75" s="72"/>
      <c r="B75" s="73" t="s">
        <v>175</v>
      </c>
      <c r="C75" s="79">
        <v>931</v>
      </c>
    </row>
    <row r="76" spans="1:3" s="26" customFormat="1" ht="38.25">
      <c r="A76" s="65" t="s">
        <v>122</v>
      </c>
      <c r="B76" s="24" t="s">
        <v>123</v>
      </c>
      <c r="C76" s="77">
        <f>C77+C78+C79+C82+C88+C92+C87+C93</f>
        <v>16865</v>
      </c>
    </row>
    <row r="77" spans="1:3" s="82" customFormat="1" ht="25.5">
      <c r="A77" s="80"/>
      <c r="B77" s="81" t="s">
        <v>150</v>
      </c>
      <c r="C77" s="97">
        <v>0</v>
      </c>
    </row>
    <row r="78" spans="1:3" s="82" customFormat="1" ht="25.5">
      <c r="A78" s="74"/>
      <c r="B78" s="34" t="s">
        <v>151</v>
      </c>
      <c r="C78" s="97">
        <v>0</v>
      </c>
    </row>
    <row r="79" spans="1:3" s="82" customFormat="1" ht="12.75">
      <c r="A79" s="74"/>
      <c r="B79" s="34" t="s">
        <v>165</v>
      </c>
      <c r="C79" s="97">
        <v>7832</v>
      </c>
    </row>
    <row r="80" spans="1:3" s="82" customFormat="1" ht="12.75" hidden="1">
      <c r="A80" s="74"/>
      <c r="B80" s="34" t="s">
        <v>169</v>
      </c>
      <c r="C80" s="97"/>
    </row>
    <row r="81" spans="1:3" s="82" customFormat="1" ht="12.75" hidden="1">
      <c r="A81" s="74"/>
      <c r="B81" s="34" t="s">
        <v>170</v>
      </c>
      <c r="C81" s="97"/>
    </row>
    <row r="82" spans="1:3" s="82" customFormat="1" ht="25.5">
      <c r="A82" s="74"/>
      <c r="B82" s="34" t="s">
        <v>182</v>
      </c>
      <c r="C82" s="97">
        <v>3529</v>
      </c>
    </row>
    <row r="83" spans="1:3" s="82" customFormat="1" ht="12.75" hidden="1">
      <c r="A83" s="74"/>
      <c r="B83" s="83" t="s">
        <v>153</v>
      </c>
      <c r="C83" s="97"/>
    </row>
    <row r="84" spans="1:3" s="82" customFormat="1" ht="12.75" hidden="1">
      <c r="A84" s="74"/>
      <c r="B84" s="83" t="s">
        <v>166</v>
      </c>
      <c r="C84" s="97"/>
    </row>
    <row r="85" spans="1:3" s="82" customFormat="1" ht="12.75" hidden="1">
      <c r="A85" s="74"/>
      <c r="B85" s="83" t="s">
        <v>171</v>
      </c>
      <c r="C85" s="97"/>
    </row>
    <row r="86" spans="1:3" s="82" customFormat="1" ht="12.75" hidden="1">
      <c r="A86" s="74"/>
      <c r="B86" s="83" t="s">
        <v>167</v>
      </c>
      <c r="C86" s="97"/>
    </row>
    <row r="87" spans="1:3" s="82" customFormat="1" ht="25.5">
      <c r="A87" s="74"/>
      <c r="B87" s="83" t="s">
        <v>183</v>
      </c>
      <c r="C87" s="97">
        <v>32</v>
      </c>
    </row>
    <row r="88" spans="1:3" s="82" customFormat="1" ht="25.5">
      <c r="A88" s="74"/>
      <c r="B88" s="34" t="s">
        <v>156</v>
      </c>
      <c r="C88" s="97">
        <v>4853</v>
      </c>
    </row>
    <row r="89" spans="1:3" s="82" customFormat="1" ht="12.75" hidden="1">
      <c r="A89" s="80"/>
      <c r="B89" s="34" t="s">
        <v>157</v>
      </c>
      <c r="C89" s="97"/>
    </row>
    <row r="90" spans="1:3" s="82" customFormat="1" ht="12.75" hidden="1">
      <c r="A90" s="80"/>
      <c r="B90" s="34" t="s">
        <v>158</v>
      </c>
      <c r="C90" s="97"/>
    </row>
    <row r="91" spans="1:3" s="82" customFormat="1" ht="12.75" hidden="1">
      <c r="A91" s="80"/>
      <c r="B91" s="34" t="s">
        <v>159</v>
      </c>
      <c r="C91" s="97"/>
    </row>
    <row r="92" spans="1:3" s="82" customFormat="1" ht="38.25">
      <c r="A92" s="80"/>
      <c r="B92" s="34" t="s">
        <v>152</v>
      </c>
      <c r="C92" s="97">
        <v>607</v>
      </c>
    </row>
    <row r="93" spans="1:3" s="82" customFormat="1" ht="12.75">
      <c r="A93" s="80"/>
      <c r="B93" s="34" t="s">
        <v>191</v>
      </c>
      <c r="C93" s="97">
        <v>12</v>
      </c>
    </row>
    <row r="94" spans="1:3" s="26" customFormat="1" ht="38.25">
      <c r="A94" s="65" t="s">
        <v>168</v>
      </c>
      <c r="B94" s="24" t="s">
        <v>124</v>
      </c>
      <c r="C94" s="77">
        <f>C95+C96+C99+C100+C101</f>
        <v>750</v>
      </c>
    </row>
    <row r="95" spans="1:3" s="82" customFormat="1" ht="25.5">
      <c r="A95" s="80"/>
      <c r="B95" s="34" t="s">
        <v>160</v>
      </c>
      <c r="C95" s="97"/>
    </row>
    <row r="96" spans="1:3" s="82" customFormat="1" ht="12.75">
      <c r="A96" s="74"/>
      <c r="B96" s="34" t="s">
        <v>161</v>
      </c>
      <c r="C96" s="97">
        <v>636</v>
      </c>
    </row>
    <row r="97" spans="1:3" s="82" customFormat="1" ht="25.5" hidden="1">
      <c r="A97" s="80"/>
      <c r="B97" s="34" t="s">
        <v>162</v>
      </c>
      <c r="C97" s="97"/>
    </row>
    <row r="98" spans="1:3" s="82" customFormat="1" ht="25.5" hidden="1">
      <c r="A98" s="80"/>
      <c r="B98" s="34" t="s">
        <v>172</v>
      </c>
      <c r="C98" s="97"/>
    </row>
    <row r="99" spans="1:3" s="82" customFormat="1" ht="12.75">
      <c r="A99" s="80"/>
      <c r="B99" s="34" t="s">
        <v>163</v>
      </c>
      <c r="C99" s="97">
        <v>102</v>
      </c>
    </row>
    <row r="100" spans="1:3" s="82" customFormat="1" ht="25.5">
      <c r="A100" s="80"/>
      <c r="B100" s="34" t="s">
        <v>187</v>
      </c>
      <c r="C100" s="97">
        <v>8</v>
      </c>
    </row>
    <row r="101" spans="1:3" s="82" customFormat="1" ht="12.75">
      <c r="A101" s="80"/>
      <c r="B101" s="34" t="s">
        <v>190</v>
      </c>
      <c r="C101" s="97">
        <v>4</v>
      </c>
    </row>
    <row r="102" spans="1:3" ht="25.5">
      <c r="A102" s="65" t="s">
        <v>125</v>
      </c>
      <c r="B102" s="24" t="s">
        <v>186</v>
      </c>
      <c r="C102" s="95">
        <v>9053.86</v>
      </c>
    </row>
    <row r="103" spans="1:3" ht="18.75" customHeight="1">
      <c r="A103" s="65" t="s">
        <v>126</v>
      </c>
      <c r="B103" s="24" t="s">
        <v>127</v>
      </c>
      <c r="C103" s="95">
        <v>2047</v>
      </c>
    </row>
    <row r="104" spans="1:3" s="64" customFormat="1" ht="20.25" customHeight="1">
      <c r="A104" s="65" t="s">
        <v>128</v>
      </c>
      <c r="B104" s="24" t="s">
        <v>129</v>
      </c>
      <c r="C104" s="77">
        <f>+C105+C108+C109+C110+C114</f>
        <v>29397</v>
      </c>
    </row>
    <row r="105" spans="1:3" s="26" customFormat="1" ht="25.5">
      <c r="A105" s="65" t="s">
        <v>130</v>
      </c>
      <c r="B105" s="24" t="s">
        <v>131</v>
      </c>
      <c r="C105" s="77">
        <f>C106+C107</f>
        <v>18394</v>
      </c>
    </row>
    <row r="106" spans="1:3" ht="12.75">
      <c r="A106" s="65"/>
      <c r="B106" s="19" t="s">
        <v>173</v>
      </c>
      <c r="C106" s="95">
        <v>18251</v>
      </c>
    </row>
    <row r="107" spans="1:3" ht="12.75">
      <c r="A107" s="65"/>
      <c r="B107" s="19" t="s">
        <v>177</v>
      </c>
      <c r="C107" s="95">
        <v>143</v>
      </c>
    </row>
    <row r="108" spans="1:3" s="94" customFormat="1" ht="25.5">
      <c r="A108" s="92" t="s">
        <v>132</v>
      </c>
      <c r="B108" s="93" t="s">
        <v>133</v>
      </c>
      <c r="C108" s="96">
        <v>6086</v>
      </c>
    </row>
    <row r="109" spans="1:3" ht="25.5">
      <c r="A109" s="65" t="s">
        <v>134</v>
      </c>
      <c r="B109" s="40" t="s">
        <v>135</v>
      </c>
      <c r="C109" s="95">
        <v>746</v>
      </c>
    </row>
    <row r="110" spans="1:3" s="26" customFormat="1" ht="25.5">
      <c r="A110" s="65" t="s">
        <v>136</v>
      </c>
      <c r="B110" s="24" t="s">
        <v>137</v>
      </c>
      <c r="C110" s="77">
        <f>C111+C112</f>
        <v>3808</v>
      </c>
    </row>
    <row r="111" spans="1:3" ht="12.75">
      <c r="A111" s="65"/>
      <c r="B111" s="75" t="s">
        <v>173</v>
      </c>
      <c r="C111" s="95">
        <v>3802</v>
      </c>
    </row>
    <row r="112" spans="1:3" ht="12.75">
      <c r="A112" s="65"/>
      <c r="B112" s="40" t="s">
        <v>164</v>
      </c>
      <c r="C112" s="95">
        <v>6</v>
      </c>
    </row>
    <row r="113" spans="1:3" ht="12.75">
      <c r="A113" s="65"/>
      <c r="B113" s="40" t="s">
        <v>181</v>
      </c>
      <c r="C113" s="95"/>
    </row>
    <row r="114" spans="1:3" ht="38.25">
      <c r="A114" s="65" t="s">
        <v>138</v>
      </c>
      <c r="B114" s="40" t="s">
        <v>139</v>
      </c>
      <c r="C114" s="95">
        <v>363</v>
      </c>
    </row>
    <row r="115" spans="1:3" ht="25.5">
      <c r="A115" s="65" t="s">
        <v>140</v>
      </c>
      <c r="B115" s="24" t="s">
        <v>141</v>
      </c>
      <c r="C115" s="57"/>
    </row>
    <row r="116" spans="1:3" s="64" customFormat="1" ht="25.5">
      <c r="A116" s="65" t="s">
        <v>142</v>
      </c>
      <c r="B116" s="24" t="s">
        <v>143</v>
      </c>
      <c r="C116" s="77">
        <f>C117</f>
        <v>73719</v>
      </c>
    </row>
    <row r="117" spans="1:3" ht="24" customHeight="1">
      <c r="A117" s="65" t="s">
        <v>144</v>
      </c>
      <c r="B117" s="40" t="s">
        <v>173</v>
      </c>
      <c r="C117" s="95">
        <v>73719</v>
      </c>
    </row>
    <row r="118" spans="1:3" ht="25.5">
      <c r="A118" s="65" t="s">
        <v>145</v>
      </c>
      <c r="B118" s="24" t="s">
        <v>146</v>
      </c>
      <c r="C118" s="95">
        <v>208</v>
      </c>
    </row>
    <row r="119" spans="1:3" ht="26.25" thickBot="1">
      <c r="A119" s="84" t="s">
        <v>147</v>
      </c>
      <c r="B119" s="85" t="s">
        <v>148</v>
      </c>
      <c r="C119" s="86">
        <v>17.32</v>
      </c>
    </row>
    <row r="120" spans="1:2" ht="12.75">
      <c r="A120" s="54"/>
      <c r="B120" s="87"/>
    </row>
    <row r="121" spans="1:2" s="88" customFormat="1" ht="12.75">
      <c r="A121" s="54"/>
      <c r="B121" s="87"/>
    </row>
    <row r="122" s="88" customFormat="1" ht="12.75">
      <c r="B122" s="89"/>
    </row>
  </sheetData>
  <sheetProtection/>
  <protectedRanges>
    <protectedRange sqref="C76 C94 C110 C105" name="Zonă3_1"/>
  </protectedRanges>
  <printOptions/>
  <pageMargins left="0.590551181102362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marilena</cp:lastModifiedBy>
  <cp:lastPrinted>2015-04-01T12:35:50Z</cp:lastPrinted>
  <dcterms:created xsi:type="dcterms:W3CDTF">2009-01-09T07:39:42Z</dcterms:created>
  <dcterms:modified xsi:type="dcterms:W3CDTF">2015-05-27T10:38:31Z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